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/>
  <mc:AlternateContent xmlns:mc="http://schemas.openxmlformats.org/markup-compatibility/2006">
    <mc:Choice Requires="x15">
      <x15ac:absPath xmlns:x15ac="http://schemas.microsoft.com/office/spreadsheetml/2010/11/ac" url="T:\ОтделЗакупок\Стандарты для поставщиков\СТАНДАРТЫ КОМПЛЕКТУЮЩИЕ (NEW)\Внутренняя фурнитура для корпусной мебели\Механизмы открывания мебельных шкафов и ящиков\JET\HONGLI (YOUKE)\Калькуляторы подбора — защищенные листы\"/>
    </mc:Choice>
  </mc:AlternateContent>
  <xr:revisionPtr revIDLastSave="0" documentId="13_ncr:1_{E5FD7488-F271-41F9-B27F-3830D8FEFB13}" xr6:coauthVersionLast="37" xr6:coauthVersionMax="37" xr10:uidLastSave="{00000000-0000-0000-0000-000000000000}"/>
  <bookViews>
    <workbookView xWindow="0" yWindow="0" windowWidth="28800" windowHeight="10425" xr2:uid="{00000000-000D-0000-FFFF-FFFF00000000}"/>
  </bookViews>
  <sheets>
    <sheet name="Русский" sheetId="4" r:id="rId1"/>
  </sheets>
  <definedNames>
    <definedName name="_xlnm.Print_Area" localSheetId="0">Русский!$A$2:$G$19</definedName>
  </definedNames>
  <calcPr calcId="179021" iterate="1"/>
</workbook>
</file>

<file path=xl/calcChain.xml><?xml version="1.0" encoding="utf-8"?>
<calcChain xmlns="http://schemas.openxmlformats.org/spreadsheetml/2006/main">
  <c r="G18" i="4" l="1"/>
  <c r="G19" i="4"/>
  <c r="F19" i="4" l="1"/>
  <c r="H19" i="4" s="1"/>
  <c r="F18" i="4"/>
  <c r="H18" i="4" s="1"/>
  <c r="F17" i="4"/>
  <c r="H17" i="4" l="1"/>
  <c r="G17" i="4"/>
</calcChain>
</file>

<file path=xl/sharedStrings.xml><?xml version="1.0" encoding="utf-8"?>
<sst xmlns="http://schemas.openxmlformats.org/spreadsheetml/2006/main" count="32" uniqueCount="30">
  <si>
    <t>LF</t>
  </si>
  <si>
    <t>330-450</t>
  </si>
  <si>
    <t>1200-1800</t>
  </si>
  <si>
    <t>360-500</t>
  </si>
  <si>
    <t>1700-2250</t>
  </si>
  <si>
    <t>400-500</t>
  </si>
  <si>
    <t>2100-3100</t>
  </si>
  <si>
    <t xml:space="preserve"> Толщина фасада (мм)</t>
  </si>
  <si>
    <t xml:space="preserve"> Ширина фасада (мм)</t>
  </si>
  <si>
    <t xml:space="preserve">  Высота фасада (мм)</t>
  </si>
  <si>
    <t>МДФ</t>
  </si>
  <si>
    <t>ДСП</t>
  </si>
  <si>
    <t>Min. Вес (кг)</t>
  </si>
  <si>
    <t>Max. Вес(кг)</t>
  </si>
  <si>
    <t>Вес фасада (кг)</t>
  </si>
  <si>
    <t>Вес ручки  (кг)</t>
  </si>
  <si>
    <t>Модель</t>
  </si>
  <si>
    <t>Подбор по весу фасада FW</t>
  </si>
  <si>
    <t>M123L.450GR</t>
  </si>
  <si>
    <t>M123M.500GR</t>
  </si>
  <si>
    <t>M123H.500GR</t>
  </si>
  <si>
    <t>Высота фасада-KH(мм)</t>
  </si>
  <si>
    <t>Если значение LF находится в смежных областях, рекомендуется выбрать более мощный механизм</t>
  </si>
  <si>
    <t>Калькулятор подбора</t>
  </si>
  <si>
    <t>Механизм подъемно-поворотный JET 123</t>
  </si>
  <si>
    <t xml:space="preserve">Рекомендации по подбору </t>
  </si>
  <si>
    <t>Стекло</t>
  </si>
  <si>
    <t>Результат подбора по LF и весу</t>
  </si>
  <si>
    <t>Подбор по коэффициенту мощности LF</t>
  </si>
  <si>
    <t>Высота фасада(KH): 330-500 мм  Ширина фасада: 600-1200мм  Толщина фасада: 16/18/22/26/28мм  LF(коэфф.мощности)= KH(мм) x（Вес фасада + Вес ручки x2）FW (кг)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</si>
</sst>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_ "/>
  </numFmts>
  <fonts count="17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Arial"/>
      <family val="2"/>
      <charset val="204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b/>
      <sz val="18"/>
      <name val="Arial"/>
      <family val="2"/>
      <charset val="204"/>
    </font>
    <font>
      <sz val="10"/>
      <name val="Arial"/>
      <family val="2"/>
      <charset val="204"/>
    </font>
    <font>
      <b/>
      <sz val="11"/>
      <color theme="1"/>
      <name val="Calibri"/>
      <charset val="134"/>
      <scheme val="minor"/>
    </font>
    <font>
      <sz val="18"/>
      <color theme="1"/>
      <name val="Calibri"/>
      <charset val="134"/>
      <scheme val="minor"/>
    </font>
    <font>
      <b/>
      <sz val="16"/>
      <name val="Arial"/>
      <family val="2"/>
      <charset val="204"/>
    </font>
    <font>
      <b/>
      <sz val="10.5"/>
      <color theme="1"/>
      <name val="Arial"/>
      <family val="2"/>
      <charset val="204"/>
    </font>
    <font>
      <b/>
      <sz val="16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4"/>
      <name val="Arial"/>
      <family val="2"/>
      <charset val="204"/>
    </font>
    <font>
      <b/>
      <u/>
      <sz val="20"/>
      <color theme="1"/>
      <name val="Calibri"/>
      <family val="2"/>
      <charset val="204"/>
      <scheme val="minor"/>
    </font>
    <font>
      <i/>
      <sz val="10"/>
      <color theme="2" tint="-0.74999237037263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5"/>
      </patternFill>
    </fill>
    <fill>
      <patternFill patternType="solid">
        <fgColor rgb="FFFFF7D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4" tint="-0.499984740745262"/>
      </left>
      <right style="thin">
        <color theme="4" tint="-0.499984740745262"/>
      </right>
      <top/>
      <bottom style="thin">
        <color theme="4" tint="-0.499984740745262"/>
      </bottom>
      <diagonal/>
    </border>
    <border>
      <left style="thin">
        <color theme="4" tint="-0.499984740745262"/>
      </left>
      <right/>
      <top/>
      <bottom style="thin">
        <color theme="4" tint="-0.499984740745262"/>
      </bottom>
      <diagonal/>
    </border>
    <border>
      <left/>
      <right style="thin">
        <color theme="4" tint="-0.499984740745262"/>
      </right>
      <top/>
      <bottom style="thin">
        <color theme="4" tint="-0.499984740745262"/>
      </bottom>
      <diagonal/>
    </border>
    <border>
      <left style="double">
        <color theme="4" tint="-0.249977111117893"/>
      </left>
      <right/>
      <top style="double">
        <color theme="4" tint="-0.249977111117893"/>
      </top>
      <bottom style="double">
        <color theme="4" tint="-0.249977111117893"/>
      </bottom>
      <diagonal/>
    </border>
    <border>
      <left style="thin">
        <color theme="4" tint="-0.499984740745262"/>
      </left>
      <right style="thin">
        <color theme="4" tint="-0.499984740745262"/>
      </right>
      <top style="double">
        <color theme="4" tint="-0.249977111117893"/>
      </top>
      <bottom style="double">
        <color theme="4" tint="-0.249977111117893"/>
      </bottom>
      <diagonal/>
    </border>
    <border>
      <left/>
      <right style="double">
        <color theme="4" tint="-0.249977111117893"/>
      </right>
      <top style="double">
        <color theme="4" tint="-0.249977111117893"/>
      </top>
      <bottom style="double">
        <color theme="4" tint="-0.249977111117893"/>
      </bottom>
      <diagonal/>
    </border>
  </borders>
  <cellStyleXfs count="2">
    <xf numFmtId="0" fontId="0" fillId="0" borderId="0">
      <alignment vertical="center"/>
    </xf>
    <xf numFmtId="0" fontId="2" fillId="2" borderId="0" applyNumberFormat="0" applyBorder="0" applyAlignment="0" applyProtection="0"/>
  </cellStyleXfs>
  <cellXfs count="46">
    <xf numFmtId="0" fontId="0" fillId="0" borderId="0" xfId="0">
      <alignment vertical="center"/>
    </xf>
    <xf numFmtId="0" fontId="0" fillId="0" borderId="0" xfId="0" applyBorder="1">
      <alignment vertical="center"/>
    </xf>
    <xf numFmtId="0" fontId="5" fillId="0" borderId="0" xfId="0" applyFont="1" applyFill="1" applyBorder="1" applyAlignment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9" fillId="0" borderId="0" xfId="0" applyFont="1" applyBorder="1">
      <alignment vertical="center"/>
    </xf>
    <xf numFmtId="0" fontId="0" fillId="0" borderId="0" xfId="0" applyAlignment="1">
      <alignment vertical="center" wrapText="1"/>
    </xf>
    <xf numFmtId="0" fontId="3" fillId="0" borderId="0" xfId="0" applyFont="1" applyBorder="1">
      <alignment vertical="center"/>
    </xf>
    <xf numFmtId="0" fontId="0" fillId="0" borderId="0" xfId="0" applyBorder="1" applyAlignment="1">
      <alignment vertical="center" wrapText="1"/>
    </xf>
    <xf numFmtId="0" fontId="0" fillId="0" borderId="0" xfId="0" applyFill="1" applyBorder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 wrapText="1"/>
    </xf>
    <xf numFmtId="0" fontId="6" fillId="0" borderId="0" xfId="0" applyFont="1" applyBorder="1" applyAlignment="1">
      <alignment vertical="center"/>
    </xf>
    <xf numFmtId="0" fontId="2" fillId="2" borderId="1" xfId="1" applyBorder="1" applyAlignment="1">
      <alignment horizontal="center" vertical="center" wrapText="1"/>
    </xf>
    <xf numFmtId="164" fontId="2" fillId="2" borderId="1" xfId="1" applyNumberFormat="1" applyBorder="1" applyAlignment="1">
      <alignment horizontal="center" vertical="center" wrapText="1"/>
    </xf>
    <xf numFmtId="0" fontId="12" fillId="0" borderId="0" xfId="0" applyFont="1" applyBorder="1" applyAlignment="1">
      <alignment vertical="center"/>
    </xf>
    <xf numFmtId="0" fontId="1" fillId="0" borderId="0" xfId="0" applyFont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3" fillId="2" borderId="1" xfId="1" applyFont="1" applyBorder="1" applyAlignment="1">
      <alignment horizontal="center" vertical="center"/>
    </xf>
    <xf numFmtId="0" fontId="13" fillId="2" borderId="1" xfId="1" applyFont="1" applyBorder="1" applyAlignment="1" applyProtection="1">
      <alignment horizontal="center" vertical="center" wrapText="1"/>
      <protection locked="0"/>
    </xf>
    <xf numFmtId="0" fontId="7" fillId="0" borderId="2" xfId="0" applyFont="1" applyFill="1" applyBorder="1" applyAlignment="1">
      <alignment horizontal="center" vertical="center" wrapText="1"/>
    </xf>
    <xf numFmtId="0" fontId="13" fillId="2" borderId="4" xfId="1" applyFont="1" applyBorder="1" applyAlignment="1">
      <alignment horizontal="center" vertical="center" wrapText="1"/>
    </xf>
    <xf numFmtId="0" fontId="0" fillId="0" borderId="1" xfId="0" applyFill="1" applyBorder="1" applyProtection="1">
      <alignment vertical="center"/>
      <protection hidden="1"/>
    </xf>
    <xf numFmtId="0" fontId="4" fillId="0" borderId="5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Fill="1" applyBorder="1" applyAlignment="1" applyProtection="1">
      <alignment horizontal="center" vertical="center" wrapText="1"/>
      <protection locked="0"/>
    </xf>
    <xf numFmtId="0" fontId="4" fillId="0" borderId="7" xfId="0" applyFont="1" applyFill="1" applyBorder="1" applyAlignment="1" applyProtection="1">
      <alignment horizontal="center" vertical="center" wrapText="1"/>
      <protection locked="0"/>
    </xf>
    <xf numFmtId="0" fontId="4" fillId="3" borderId="8" xfId="0" applyFont="1" applyFill="1" applyBorder="1" applyAlignment="1" applyProtection="1">
      <alignment horizontal="center" vertical="center" wrapText="1"/>
      <protection locked="0"/>
    </xf>
    <xf numFmtId="0" fontId="4" fillId="3" borderId="9" xfId="0" applyFont="1" applyFill="1" applyBorder="1" applyAlignment="1" applyProtection="1">
      <alignment horizontal="center" vertical="center" wrapText="1"/>
      <protection locked="0"/>
    </xf>
    <xf numFmtId="0" fontId="4" fillId="3" borderId="10" xfId="0" applyFont="1" applyFill="1" applyBorder="1" applyAlignment="1" applyProtection="1">
      <alignment horizontal="center" vertical="center" wrapText="1"/>
      <protection locked="0"/>
    </xf>
    <xf numFmtId="0" fontId="4" fillId="0" borderId="3" xfId="0" applyFont="1" applyFill="1" applyBorder="1" applyAlignment="1" applyProtection="1">
      <alignment horizontal="center" vertical="center" wrapText="1"/>
      <protection hidden="1"/>
    </xf>
    <xf numFmtId="0" fontId="15" fillId="0" borderId="0" xfId="0" applyFont="1" applyBorder="1" applyAlignment="1">
      <alignment horizontal="center" vertical="center"/>
    </xf>
    <xf numFmtId="0" fontId="16" fillId="0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13" fillId="2" borderId="1" xfId="1" applyFont="1" applyBorder="1" applyAlignment="1">
      <alignment horizontal="center" vertical="center" wrapText="1"/>
    </xf>
    <xf numFmtId="0" fontId="13" fillId="2" borderId="1" xfId="1" applyFont="1" applyBorder="1" applyAlignment="1">
      <alignment horizontal="center" vertical="center"/>
    </xf>
    <xf numFmtId="0" fontId="2" fillId="2" borderId="1" xfId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 applyProtection="1">
      <alignment horizontal="center" vertical="center" wrapText="1"/>
      <protection hidden="1"/>
    </xf>
  </cellXfs>
  <cellStyles count="2">
    <cellStyle name="20% — акцент3" xfId="1" builtinId="38"/>
    <cellStyle name="Обычный" xfId="0" builtinId="0"/>
  </cellStyles>
  <dxfs count="0"/>
  <tableStyles count="0" defaultTableStyle="TableStyleMedium2" defaultPivotStyle="PivotStyleLight16"/>
  <colors>
    <mruColors>
      <color rgb="FFFFF7D9"/>
      <color rgb="FFE8FFD9"/>
      <color rgb="FFFFFCF3"/>
      <color rgb="FFCCFFFF"/>
      <color rgb="FF66FF66"/>
      <color rgb="FFFFFFFF"/>
      <color rgb="FFD8F4ED"/>
      <color rgb="FFABE7D9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133350</xdr:colOff>
      <xdr:row>1</xdr:row>
      <xdr:rowOff>85725</xdr:rowOff>
    </xdr:from>
    <xdr:to>
      <xdr:col>23</xdr:col>
      <xdr:colOff>419100</xdr:colOff>
      <xdr:row>21</xdr:row>
      <xdr:rowOff>17690</xdr:rowOff>
    </xdr:to>
    <xdr:sp macro="" textlink="">
      <xdr:nvSpPr>
        <xdr:cNvPr id="1205" name="AutoShape 181">
          <a:extLst>
            <a:ext uri="{FF2B5EF4-FFF2-40B4-BE49-F238E27FC236}">
              <a16:creationId xmlns:a16="http://schemas.microsoft.com/office/drawing/2014/main" id="{95F1418E-93AB-440A-ABB4-790E73B7DEFF}"/>
            </a:ext>
          </a:extLst>
        </xdr:cNvPr>
        <xdr:cNvSpPr>
          <a:spLocks noChangeAspect="1" noChangeArrowheads="1"/>
        </xdr:cNvSpPr>
      </xdr:nvSpPr>
      <xdr:spPr bwMode="auto">
        <a:xfrm>
          <a:off x="13477875" y="2419350"/>
          <a:ext cx="9286875" cy="6086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133350</xdr:colOff>
      <xdr:row>1</xdr:row>
      <xdr:rowOff>66675</xdr:rowOff>
    </xdr:from>
    <xdr:to>
      <xdr:col>23</xdr:col>
      <xdr:colOff>419100</xdr:colOff>
      <xdr:row>20</xdr:row>
      <xdr:rowOff>189140</xdr:rowOff>
    </xdr:to>
    <xdr:sp macro="" textlink="">
      <xdr:nvSpPr>
        <xdr:cNvPr id="1380" name="AutoShape 356">
          <a:extLst>
            <a:ext uri="{FF2B5EF4-FFF2-40B4-BE49-F238E27FC236}">
              <a16:creationId xmlns:a16="http://schemas.microsoft.com/office/drawing/2014/main" id="{51E4B394-59BD-4259-8EB2-D3953A4F5857}"/>
            </a:ext>
          </a:extLst>
        </xdr:cNvPr>
        <xdr:cNvSpPr>
          <a:spLocks noChangeAspect="1" noChangeArrowheads="1"/>
        </xdr:cNvSpPr>
      </xdr:nvSpPr>
      <xdr:spPr bwMode="auto">
        <a:xfrm>
          <a:off x="13477875" y="2400300"/>
          <a:ext cx="9286875" cy="6086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57150</xdr:colOff>
      <xdr:row>21</xdr:row>
      <xdr:rowOff>171450</xdr:rowOff>
    </xdr:from>
    <xdr:to>
      <xdr:col>5</xdr:col>
      <xdr:colOff>1419225</xdr:colOff>
      <xdr:row>54</xdr:row>
      <xdr:rowOff>19050</xdr:rowOff>
    </xdr:to>
    <xdr:sp macro="" textlink="">
      <xdr:nvSpPr>
        <xdr:cNvPr id="1555" name="AutoShape 531">
          <a:extLst>
            <a:ext uri="{FF2B5EF4-FFF2-40B4-BE49-F238E27FC236}">
              <a16:creationId xmlns:a16="http://schemas.microsoft.com/office/drawing/2014/main" id="{DA8676CF-1554-403D-ABC7-D5C3C28CA006}"/>
            </a:ext>
          </a:extLst>
        </xdr:cNvPr>
        <xdr:cNvSpPr>
          <a:spLocks noChangeAspect="1" noChangeArrowheads="1"/>
        </xdr:cNvSpPr>
      </xdr:nvSpPr>
      <xdr:spPr bwMode="auto">
        <a:xfrm>
          <a:off x="57150" y="8686800"/>
          <a:ext cx="9153525" cy="6134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7</xdr:col>
      <xdr:colOff>19050</xdr:colOff>
      <xdr:row>0</xdr:row>
      <xdr:rowOff>0</xdr:rowOff>
    </xdr:from>
    <xdr:to>
      <xdr:col>7</xdr:col>
      <xdr:colOff>2585358</xdr:colOff>
      <xdr:row>13</xdr:row>
      <xdr:rowOff>200026</xdr:rowOff>
    </xdr:to>
    <xdr:grpSp>
      <xdr:nvGrpSpPr>
        <xdr:cNvPr id="1561" name="Group 537">
          <a:extLst>
            <a:ext uri="{FF2B5EF4-FFF2-40B4-BE49-F238E27FC236}">
              <a16:creationId xmlns:a16="http://schemas.microsoft.com/office/drawing/2014/main" id="{B09EC03D-7F74-4DC7-9E08-9C651133F824}"/>
            </a:ext>
          </a:extLst>
        </xdr:cNvPr>
        <xdr:cNvGrpSpPr>
          <a:grpSpLocks/>
        </xdr:cNvGrpSpPr>
      </xdr:nvGrpSpPr>
      <xdr:grpSpPr bwMode="auto">
        <a:xfrm>
          <a:off x="10673443" y="0"/>
          <a:ext cx="2566308" cy="3901169"/>
          <a:chOff x="9739" y="2678"/>
          <a:chExt cx="7101" cy="9250"/>
        </a:xfrm>
      </xdr:grpSpPr>
      <xdr:pic>
        <xdr:nvPicPr>
          <xdr:cNvPr id="23" name="Рисунок 22">
            <a:extLst>
              <a:ext uri="{FF2B5EF4-FFF2-40B4-BE49-F238E27FC236}">
                <a16:creationId xmlns:a16="http://schemas.microsoft.com/office/drawing/2014/main" id="{6A53E7E5-035E-49DB-BE8A-9A5B19506E3B}"/>
              </a:ext>
            </a:extLst>
          </xdr:cNvPr>
          <xdr:cNvPicPr>
            <a:picLocks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758" y="2698"/>
            <a:ext cx="7080" cy="92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1563" name="Freeform 539">
            <a:extLst>
              <a:ext uri="{FF2B5EF4-FFF2-40B4-BE49-F238E27FC236}">
                <a16:creationId xmlns:a16="http://schemas.microsoft.com/office/drawing/2014/main" id="{13E90DF2-D19E-40EC-9497-57EB735683FF}"/>
              </a:ext>
            </a:extLst>
          </xdr:cNvPr>
          <xdr:cNvSpPr>
            <a:spLocks/>
          </xdr:cNvSpPr>
        </xdr:nvSpPr>
        <xdr:spPr bwMode="auto">
          <a:xfrm>
            <a:off x="9759" y="2698"/>
            <a:ext cx="241" cy="9209"/>
          </a:xfrm>
          <a:custGeom>
            <a:avLst/>
            <a:gdLst>
              <a:gd name="T0" fmla="*/ 240 w 241"/>
              <a:gd name="T1" fmla="*/ 0 h 9209"/>
              <a:gd name="T2" fmla="*/ 164 w 241"/>
              <a:gd name="T3" fmla="*/ 12 h 9209"/>
              <a:gd name="T4" fmla="*/ 98 w 241"/>
              <a:gd name="T5" fmla="*/ 46 h 9209"/>
              <a:gd name="T6" fmla="*/ 46 w 241"/>
              <a:gd name="T7" fmla="*/ 98 h 9209"/>
              <a:gd name="T8" fmla="*/ 12 w 241"/>
              <a:gd name="T9" fmla="*/ 164 h 9209"/>
              <a:gd name="T10" fmla="*/ 0 w 241"/>
              <a:gd name="T11" fmla="*/ 240 h 9209"/>
              <a:gd name="T12" fmla="*/ 0 w 241"/>
              <a:gd name="T13" fmla="*/ 9208 h 9209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</a:cxnLst>
            <a:rect l="0" t="0" r="r" b="b"/>
            <a:pathLst>
              <a:path w="241" h="9209">
                <a:moveTo>
                  <a:pt x="240" y="0"/>
                </a:moveTo>
                <a:lnTo>
                  <a:pt x="164" y="12"/>
                </a:lnTo>
                <a:lnTo>
                  <a:pt x="98" y="46"/>
                </a:lnTo>
                <a:lnTo>
                  <a:pt x="46" y="98"/>
                </a:lnTo>
                <a:lnTo>
                  <a:pt x="12" y="164"/>
                </a:lnTo>
                <a:lnTo>
                  <a:pt x="0" y="240"/>
                </a:lnTo>
                <a:lnTo>
                  <a:pt x="0" y="9208"/>
                </a:lnTo>
              </a:path>
            </a:pathLst>
          </a:custGeom>
          <a:noFill/>
          <a:ln w="25908">
            <a:solidFill>
              <a:srgbClr val="3B424D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564" name="Freeform 540">
            <a:extLst>
              <a:ext uri="{FF2B5EF4-FFF2-40B4-BE49-F238E27FC236}">
                <a16:creationId xmlns:a16="http://schemas.microsoft.com/office/drawing/2014/main" id="{35CC5368-D8BB-4E36-96C1-6C69D2DB503B}"/>
              </a:ext>
            </a:extLst>
          </xdr:cNvPr>
          <xdr:cNvSpPr>
            <a:spLocks/>
          </xdr:cNvSpPr>
        </xdr:nvSpPr>
        <xdr:spPr bwMode="auto">
          <a:xfrm>
            <a:off x="9999" y="2698"/>
            <a:ext cx="6840" cy="1"/>
          </a:xfrm>
          <a:custGeom>
            <a:avLst/>
            <a:gdLst>
              <a:gd name="T0" fmla="*/ 6839 w 6840"/>
              <a:gd name="T1" fmla="*/ 0 h 1"/>
              <a:gd name="T2" fmla="*/ 0 w 6840"/>
              <a:gd name="T3" fmla="*/ 0 h 1"/>
            </a:gdLst>
            <a:ahLst/>
            <a:cxnLst>
              <a:cxn ang="0">
                <a:pos x="T0" y="T1"/>
              </a:cxn>
              <a:cxn ang="0">
                <a:pos x="T2" y="T3"/>
              </a:cxn>
            </a:cxnLst>
            <a:rect l="0" t="0" r="r" b="b"/>
            <a:pathLst>
              <a:path w="6840" h="1">
                <a:moveTo>
                  <a:pt x="6839" y="0"/>
                </a:moveTo>
                <a:lnTo>
                  <a:pt x="0" y="0"/>
                </a:lnTo>
              </a:path>
            </a:pathLst>
          </a:custGeom>
          <a:noFill/>
          <a:ln w="25908">
            <a:solidFill>
              <a:srgbClr val="3B424D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65B802-16C3-4051-9746-C14C6969AD07}">
  <sheetPr>
    <tabColor rgb="FFFFFF00"/>
  </sheetPr>
  <dimension ref="A1:L46"/>
  <sheetViews>
    <sheetView tabSelected="1" zoomScale="70" zoomScaleNormal="70" workbookViewId="0">
      <selection activeCell="F16" sqref="F16"/>
    </sheetView>
  </sheetViews>
  <sheetFormatPr defaultColWidth="9" defaultRowHeight="15"/>
  <cols>
    <col min="1" max="3" width="21.7109375" customWidth="1"/>
    <col min="4" max="4" width="30" style="6" customWidth="1"/>
    <col min="5" max="5" width="21.7109375" style="6" customWidth="1"/>
    <col min="6" max="7" width="21.7109375" customWidth="1"/>
    <col min="8" max="8" width="39.85546875" customWidth="1"/>
  </cols>
  <sheetData>
    <row r="1" spans="1:12" ht="26.25">
      <c r="A1" s="34" t="s">
        <v>24</v>
      </c>
      <c r="B1" s="34"/>
      <c r="C1" s="34"/>
      <c r="D1" s="34"/>
      <c r="E1" s="34"/>
      <c r="F1" s="34"/>
      <c r="G1" s="17"/>
    </row>
    <row r="2" spans="1:12" ht="23.25">
      <c r="A2" s="43" t="s">
        <v>25</v>
      </c>
      <c r="B2" s="43"/>
      <c r="C2" s="43"/>
      <c r="D2" s="43"/>
      <c r="E2" s="43"/>
      <c r="F2" s="43"/>
      <c r="G2" s="14"/>
    </row>
    <row r="3" spans="1:12" ht="27.95" customHeight="1">
      <c r="A3" s="36" t="s">
        <v>16</v>
      </c>
      <c r="B3" s="36" t="s">
        <v>28</v>
      </c>
      <c r="C3" s="36"/>
      <c r="D3" s="36" t="s">
        <v>17</v>
      </c>
      <c r="E3" s="36"/>
      <c r="F3" s="36"/>
    </row>
    <row r="4" spans="1:12" s="3" customFormat="1" ht="30" customHeight="1">
      <c r="A4" s="36"/>
      <c r="B4" s="19" t="s">
        <v>21</v>
      </c>
      <c r="C4" s="20" t="s">
        <v>0</v>
      </c>
      <c r="D4" s="19" t="s">
        <v>21</v>
      </c>
      <c r="E4" s="21" t="s">
        <v>12</v>
      </c>
      <c r="F4" s="21" t="s">
        <v>13</v>
      </c>
    </row>
    <row r="5" spans="1:12" s="4" customFormat="1" ht="18" customHeight="1">
      <c r="A5" s="37" t="s">
        <v>18</v>
      </c>
      <c r="B5" s="39" t="s">
        <v>1</v>
      </c>
      <c r="C5" s="39" t="s">
        <v>2</v>
      </c>
      <c r="D5" s="15">
        <v>330</v>
      </c>
      <c r="E5" s="16">
        <v>3.63</v>
      </c>
      <c r="F5" s="16">
        <v>5.45</v>
      </c>
    </row>
    <row r="6" spans="1:12" s="4" customFormat="1" ht="18" customHeight="1">
      <c r="A6" s="38"/>
      <c r="B6" s="39"/>
      <c r="C6" s="39"/>
      <c r="D6" s="15">
        <v>450</v>
      </c>
      <c r="E6" s="16">
        <v>2.66</v>
      </c>
      <c r="F6" s="16">
        <v>4</v>
      </c>
    </row>
    <row r="7" spans="1:12" s="4" customFormat="1" ht="18" customHeight="1">
      <c r="A7" s="40" t="s">
        <v>19</v>
      </c>
      <c r="B7" s="41" t="s">
        <v>3</v>
      </c>
      <c r="C7" s="41" t="s">
        <v>4</v>
      </c>
      <c r="D7" s="10">
        <v>360</v>
      </c>
      <c r="E7" s="11">
        <v>4.72</v>
      </c>
      <c r="F7" s="11">
        <v>6.25</v>
      </c>
    </row>
    <row r="8" spans="1:12" s="4" customFormat="1" ht="18" customHeight="1">
      <c r="A8" s="40"/>
      <c r="B8" s="41"/>
      <c r="C8" s="41"/>
      <c r="D8" s="10">
        <v>500</v>
      </c>
      <c r="E8" s="11">
        <v>3.4</v>
      </c>
      <c r="F8" s="11">
        <v>4.5</v>
      </c>
    </row>
    <row r="9" spans="1:12" s="4" customFormat="1" ht="18" customHeight="1">
      <c r="A9" s="37" t="s">
        <v>20</v>
      </c>
      <c r="B9" s="39" t="s">
        <v>5</v>
      </c>
      <c r="C9" s="39" t="s">
        <v>6</v>
      </c>
      <c r="D9" s="15">
        <v>400</v>
      </c>
      <c r="E9" s="16">
        <v>5.25</v>
      </c>
      <c r="F9" s="16">
        <v>7.75</v>
      </c>
      <c r="I9"/>
    </row>
    <row r="10" spans="1:12" s="4" customFormat="1" ht="18" customHeight="1">
      <c r="A10" s="37"/>
      <c r="B10" s="39"/>
      <c r="C10" s="39"/>
      <c r="D10" s="15">
        <v>500</v>
      </c>
      <c r="E10" s="16">
        <v>4.2</v>
      </c>
      <c r="F10" s="16">
        <v>6.2</v>
      </c>
      <c r="G10" s="5"/>
      <c r="H10"/>
      <c r="L10" s="18"/>
    </row>
    <row r="11" spans="1:12" s="1" customFormat="1" ht="24.95" customHeight="1">
      <c r="A11" s="44" t="s">
        <v>22</v>
      </c>
      <c r="B11" s="44"/>
      <c r="C11" s="44"/>
      <c r="D11" s="44"/>
      <c r="E11" s="44"/>
      <c r="F11" s="44"/>
      <c r="G11" s="13"/>
      <c r="L11" s="18"/>
    </row>
    <row r="12" spans="1:12" s="1" customFormat="1" ht="24.95" customHeight="1">
      <c r="A12" s="35" t="s">
        <v>29</v>
      </c>
      <c r="B12" s="35"/>
      <c r="C12" s="35"/>
      <c r="D12" s="35"/>
      <c r="E12" s="35"/>
      <c r="F12" s="35"/>
      <c r="G12" s="12"/>
      <c r="L12" s="18"/>
    </row>
    <row r="13" spans="1:12" s="1" customFormat="1" ht="24.95" customHeight="1">
      <c r="A13" s="2"/>
      <c r="B13" s="2"/>
      <c r="C13" s="2"/>
      <c r="D13" s="2"/>
      <c r="E13" s="2"/>
      <c r="F13" s="2"/>
      <c r="L13" s="18"/>
    </row>
    <row r="14" spans="1:12" s="1" customFormat="1" ht="24" customHeight="1">
      <c r="A14" s="7"/>
      <c r="D14" s="8"/>
      <c r="E14" s="8"/>
      <c r="L14" s="18"/>
    </row>
    <row r="15" spans="1:12" s="1" customFormat="1" ht="20.25">
      <c r="A15" s="42" t="s">
        <v>23</v>
      </c>
      <c r="B15" s="42"/>
      <c r="C15" s="42"/>
      <c r="D15" s="42"/>
      <c r="E15" s="42"/>
      <c r="F15" s="42"/>
      <c r="G15" s="42"/>
      <c r="H15" s="42"/>
      <c r="L15" s="18"/>
    </row>
    <row r="16" spans="1:12" s="1" customFormat="1" ht="33.950000000000003" customHeight="1" thickBot="1">
      <c r="A16" s="15"/>
      <c r="B16" s="25" t="s">
        <v>7</v>
      </c>
      <c r="C16" s="25" t="s">
        <v>8</v>
      </c>
      <c r="D16" s="25" t="s">
        <v>9</v>
      </c>
      <c r="E16" s="25" t="s">
        <v>15</v>
      </c>
      <c r="F16" s="23" t="s">
        <v>14</v>
      </c>
      <c r="G16" s="23" t="s">
        <v>0</v>
      </c>
      <c r="H16" s="22" t="s">
        <v>27</v>
      </c>
      <c r="L16" s="18"/>
    </row>
    <row r="17" spans="1:12" s="9" customFormat="1" ht="37.5" customHeight="1" thickTop="1" thickBot="1">
      <c r="A17" s="24" t="s">
        <v>10</v>
      </c>
      <c r="B17" s="30"/>
      <c r="C17" s="31"/>
      <c r="D17" s="31"/>
      <c r="E17" s="32"/>
      <c r="F17" s="33">
        <f>B17*C17*D17*0.00000074</f>
        <v>0</v>
      </c>
      <c r="G17" s="45">
        <f t="shared" ref="G17:G20" si="0">D17*(F17+E17*2)</f>
        <v>0</v>
      </c>
      <c r="H17" s="26" t="str">
        <f>IF(OR(B17=0,C17=0,D17=0,F17=0),"введите данные",IF(B17&gt;28,"толщина фасада превышает допустимую",IF(C17&gt;1200,"ширина фасада превышает допустимую",IF(D17&gt;501,"высота фасада превышает допустимую",IF(F17&gt;7.75,"вес фасада превышает допустимый",IF(G17&gt;3101,"значение коэф.LF  превышает допустимое",IF(AND(G17&gt;=2101,D17&gt;=400),"M123H.500GR",IF(AND(G17&gt;=1701,D17&gt;=360),"M123M.500GR",IF(AND(G17&gt;=1200,D17&gt;=330),"M123L.450GR",IF(B17&lt;16,"недостаточная толщина фасада",IF(C17&lt;600,"недостаточная ширина фасада",IF(D17&lt;330,"недостаточная высота фасада",IF(F17&lt;2.66,"недостаточный вес фасада","измените введенные параметры")))))))))))))</f>
        <v>введите данные</v>
      </c>
      <c r="L17" s="18"/>
    </row>
    <row r="18" spans="1:12" s="9" customFormat="1" ht="37.5" customHeight="1" thickTop="1">
      <c r="A18" s="24" t="s">
        <v>11</v>
      </c>
      <c r="B18" s="28"/>
      <c r="C18" s="27"/>
      <c r="D18" s="27"/>
      <c r="E18" s="29"/>
      <c r="F18" s="33">
        <f>B18*C18*D18*0.00000067</f>
        <v>0</v>
      </c>
      <c r="G18" s="45">
        <f t="shared" si="0"/>
        <v>0</v>
      </c>
      <c r="H18" s="26" t="str">
        <f t="shared" ref="H18:H19" si="1">IF(OR(B18=0,C18=0,D18=0,F18=0),"введите данные",IF(C18&gt;1200,"ширина фасада превышает допустимую",IF(D18&gt;501,"высота фасада превышает допустимую",IF(F18&gt;7.75,"вес фасада превышает допустимый",IF(G18&gt;3101,"значение коэф.LF  превышает допустимое",IF(AND(G18&gt;=2101,D18&gt;=400),"M123H.500GR",IF(AND(G18&gt;=1701,D18&gt;=360),"M123M.500GR",IF(AND(G18&gt;=1200,D18&gt;=330),"M123L.450GR",IF(C18&lt;600,"недостаточная ширина фасада",IF(D18&lt;330,"недостаточная высота фасада",IF(F18&lt;2.66,"недостаточный вес фасада","измените введенные параметры")))))))))))</f>
        <v>введите данные</v>
      </c>
    </row>
    <row r="19" spans="1:12" s="9" customFormat="1" ht="37.5" customHeight="1">
      <c r="A19" s="24" t="s">
        <v>26</v>
      </c>
      <c r="B19" s="28"/>
      <c r="C19" s="27"/>
      <c r="D19" s="27"/>
      <c r="E19" s="29"/>
      <c r="F19" s="33">
        <f>B19*C19*D19*0.0000012</f>
        <v>0</v>
      </c>
      <c r="G19" s="45">
        <f t="shared" si="0"/>
        <v>0</v>
      </c>
      <c r="H19" s="26" t="str">
        <f t="shared" si="1"/>
        <v>введите данные</v>
      </c>
    </row>
    <row r="39" spans="8:8">
      <c r="H39" s="18"/>
    </row>
    <row r="40" spans="8:8">
      <c r="H40" s="18"/>
    </row>
    <row r="41" spans="8:8">
      <c r="H41" s="18"/>
    </row>
    <row r="42" spans="8:8">
      <c r="H42" s="18"/>
    </row>
    <row r="43" spans="8:8">
      <c r="H43" s="18"/>
    </row>
    <row r="44" spans="8:8">
      <c r="H44" s="18"/>
    </row>
    <row r="45" spans="8:8">
      <c r="H45" s="18"/>
    </row>
    <row r="46" spans="8:8">
      <c r="H46" s="18"/>
    </row>
  </sheetData>
  <sheetProtection algorithmName="SHA-512" hashValue="Cq9VicoRoL8f+E/oc6rhB4Ydw55rNV0zQhly3Eqw9rQn8D8b3B9bNfgh02LJQxvUpkqAZ3Rl+WLcbKbqbjglSg==" saltValue="KdI2KXU5IvnF6aEKnfkqkg==" spinCount="100000" sheet="1" selectLockedCells="1"/>
  <mergeCells count="17">
    <mergeCell ref="A15:H15"/>
    <mergeCell ref="A2:F2"/>
    <mergeCell ref="A11:F11"/>
    <mergeCell ref="A1:F1"/>
    <mergeCell ref="A12:F12"/>
    <mergeCell ref="D3:F3"/>
    <mergeCell ref="A3:A4"/>
    <mergeCell ref="B3:C3"/>
    <mergeCell ref="A5:A6"/>
    <mergeCell ref="B5:B6"/>
    <mergeCell ref="C5:C6"/>
    <mergeCell ref="A7:A8"/>
    <mergeCell ref="B7:B8"/>
    <mergeCell ref="C7:C8"/>
    <mergeCell ref="A9:A10"/>
    <mergeCell ref="B9:B10"/>
    <mergeCell ref="C9:C10"/>
  </mergeCells>
  <pageMargins left="0.23611111111111099" right="0.118055555555556" top="0.31458333333333299" bottom="0.27500000000000002" header="0.27500000000000002" footer="0.27500000000000002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Русский</vt:lpstr>
      <vt:lpstr>Русский!Область_печати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Небогаткина Анастасия Вячеславовна</cp:lastModifiedBy>
  <dcterms:created xsi:type="dcterms:W3CDTF">2022-07-13T10:01:00Z</dcterms:created>
  <dcterms:modified xsi:type="dcterms:W3CDTF">2024-06-07T09:52:56Z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53A9CB4500C34CEFA4B9E6643C0159A1</vt:lpwstr>
  </property>
  <property fmtid="{D5CDD505-2E9C-101B-9397-08002B2CF9AE}" pid="3" name="KSOProductBuildVer">
    <vt:lpwstr>2052-11.1.0.14309</vt:lpwstr>
  </property>
</Properties>
</file>